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<sst xmlns="http://schemas.openxmlformats.org/spreadsheetml/2006/main" count="59" uniqueCount="44">
  <si>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Gemeente</t>
  </si>
  <si>
    <t>PvdA</t>
  </si>
  <si>
    <t>CDA</t>
  </si>
  <si>
    <t>VVD</t>
  </si>
  <si>
    <t>GL</t>
  </si>
  <si>
    <t>SP</t>
  </si>
  <si>
    <t>D66</t>
  </si>
  <si>
    <t>Gemiddeld</t>
  </si>
  <si>
    <t>inkomen</t>
  </si>
  <si>
    <t>CDA, CU, SGP</t>
  </si>
  <si>
    <t>lokalen</t>
  </si>
  <si>
    <t>Huidige zetelverdeling gemeenteraden</t>
  </si>
  <si>
    <t>lokaal</t>
  </si>
  <si>
    <t>SGP</t>
  </si>
  <si>
    <t>CU</t>
  </si>
  <si>
    <t>Aantal</t>
  </si>
  <si>
    <t>inwoners</t>
  </si>
  <si>
    <t>PvdA, GL, SP. D66</t>
  </si>
  <si>
    <t>ter vergelijk: gefuseerde gemeenten met hoogste gemiddeld inkomen</t>
  </si>
  <si>
    <t>gefuseerde gemeenten</t>
  </si>
  <si>
    <t>Totaal zetels in deze</t>
  </si>
  <si>
    <t>gemeenten &gt;&gt;&gt;&gt;&gt;&gt;&gt;</t>
  </si>
  <si>
    <t>Voerendaal</t>
  </si>
  <si>
    <t>Nuth</t>
  </si>
  <si>
    <t>Meerssen</t>
  </si>
  <si>
    <t>Vaals</t>
  </si>
  <si>
    <t>Bergen</t>
  </si>
  <si>
    <t>Venlo</t>
  </si>
  <si>
    <t>Beek</t>
  </si>
  <si>
    <t>PvdA, GL,  D66</t>
  </si>
  <si>
    <t>Limburgse gemeenten met laagste gemiddeld inkomen</t>
  </si>
  <si>
    <t>Heerlen</t>
  </si>
  <si>
    <t>Rechts 15% meer dan links</t>
  </si>
  <si>
    <t>Links 4% meer dan rechts</t>
  </si>
  <si>
    <t>PvdA, GL, SP, D66</t>
  </si>
  <si>
    <t>Lokalen</t>
  </si>
  <si>
    <t>PvdA, Gl, Sp, D66</t>
  </si>
  <si>
    <t>Alle 8 gemeenten</t>
  </si>
  <si>
    <t xml:space="preserve">Totaal </t>
  </si>
  <si>
    <t>Limburg telt 40 gemeenten</t>
  </si>
  <si>
    <t>30 gemeenten</t>
  </si>
  <si>
    <t>Steekproef 22</t>
  </si>
  <si>
    <t>andere gemeenten</t>
  </si>
  <si>
    <t xml:space="preserve">  Nog meer over zetelverdelingen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</si>
</sst>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theme="8" tint="-0.24993999302387238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theme="8" tint="-0.24993999302387238"/>
      </right>
      <top style="thick">
        <color theme="8" tint="-0.24993999302387238"/>
      </top>
      <bottom>
        <color indexed="63"/>
      </bottom>
    </border>
    <border>
      <left style="thick">
        <color theme="8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8" tint="-0.24993999302387238"/>
      </right>
      <top>
        <color indexed="63"/>
      </top>
      <bottom>
        <color indexed="63"/>
      </bottom>
    </border>
    <border>
      <left style="thick">
        <color theme="8" tint="-0.24993999302387238"/>
      </left>
      <right>
        <color indexed="63"/>
      </right>
      <top>
        <color indexed="63"/>
      </top>
      <bottom style="thick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8" tint="-0.24993999302387238"/>
      </bottom>
    </border>
    <border>
      <left>
        <color indexed="63"/>
      </left>
      <right style="thick">
        <color theme="8" tint="-0.24993999302387238"/>
      </right>
      <top>
        <color indexed="63"/>
      </top>
      <bottom style="thick">
        <color theme="8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8" tint="-0.24993999302387238"/>
      </left>
      <right>
        <color indexed="63"/>
      </right>
      <top style="thin"/>
      <bottom>
        <color indexed="63"/>
      </bottom>
    </border>
    <border>
      <left style="thin">
        <color theme="8" tint="-0.24993999302387238"/>
      </left>
      <right>
        <color indexed="63"/>
      </right>
      <top>
        <color indexed="63"/>
      </top>
      <bottom style="thin">
        <color theme="8" tint="-0.24993999302387238"/>
      </bottom>
    </border>
    <border>
      <left style="thin">
        <color rgb="FFFF0000"/>
      </left>
      <right>
        <color indexed="63"/>
      </right>
      <top style="hair">
        <color rgb="FFFF0000"/>
      </top>
      <bottom style="hair">
        <color rgb="FFFF0000"/>
      </bottom>
    </border>
    <border>
      <left style="thin">
        <color rgb="FFFF0000"/>
      </left>
      <right>
        <color indexed="63"/>
      </right>
      <top style="hair">
        <color rgb="FFFF0000"/>
      </top>
      <bottom style="thin">
        <color rgb="FFFF0000"/>
      </bottom>
    </border>
    <border>
      <left style="thin">
        <color theme="8" tint="-0.24993999302387238"/>
      </left>
      <right>
        <color indexed="63"/>
      </right>
      <top style="thin">
        <color theme="8" tint="-0.24993999302387238"/>
      </top>
      <bottom style="hair">
        <color theme="8" tint="-0.24993999302387238"/>
      </bottom>
    </border>
    <border>
      <left style="thin">
        <color theme="8" tint="-0.24993999302387238"/>
      </left>
      <right>
        <color indexed="63"/>
      </right>
      <top style="hair">
        <color theme="8" tint="-0.24993999302387238"/>
      </top>
      <bottom style="hair">
        <color theme="8" tint="-0.24993999302387238"/>
      </bottom>
    </border>
    <border>
      <left style="thin">
        <color theme="8" tint="-0.24993999302387238"/>
      </left>
      <right>
        <color indexed="63"/>
      </right>
      <top style="hair">
        <color theme="8" tint="-0.24993999302387238"/>
      </top>
      <bottom style="thin"/>
    </border>
    <border>
      <left style="hair">
        <color rgb="FFFF0000"/>
      </left>
      <right style="hair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rgb="FFFF0000"/>
      </bottom>
    </border>
    <border>
      <left style="hair">
        <color theme="8" tint="-0.24993999302387238"/>
      </left>
      <right style="hair">
        <color theme="8" tint="-0.24993999302387238"/>
      </right>
      <top style="thin">
        <color theme="8" tint="-0.24993999302387238"/>
      </top>
      <bottom style="hair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hair">
        <color theme="8" tint="-0.24993999302387238"/>
      </top>
      <bottom style="hair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hair">
        <color theme="8" tint="-0.24993999302387238"/>
      </top>
      <bottom style="thin"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</border>
    <border>
      <left style="thick">
        <color rgb="FFFF0000"/>
      </left>
      <right style="hair">
        <color rgb="FFFF0000"/>
      </right>
      <top style="hair">
        <color rgb="FFFF0000"/>
      </top>
      <bottom style="thin">
        <color rgb="FFFF0000"/>
      </bottom>
    </border>
    <border>
      <left>
        <color indexed="63"/>
      </left>
      <right style="hair">
        <color theme="8" tint="-0.24993999302387238"/>
      </right>
      <top style="thin"/>
      <bottom style="thin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thin"/>
      <bottom style="thin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thin"/>
      <bottom style="hair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thin"/>
      <bottom>
        <color indexed="63"/>
      </bottom>
    </border>
    <border>
      <left style="thick">
        <color theme="8" tint="-0.24993999302387238"/>
      </left>
      <right style="hair">
        <color theme="8" tint="-0.24993999302387238"/>
      </right>
      <top style="hair">
        <color theme="8" tint="-0.24993999302387238"/>
      </top>
      <bottom style="thin">
        <color theme="8" tint="-0.24993999302387238"/>
      </bottom>
    </border>
    <border>
      <left style="hair">
        <color theme="8" tint="-0.24993999302387238"/>
      </left>
      <right style="hair">
        <color theme="8" tint="-0.24993999302387238"/>
      </right>
      <top style="hair">
        <color theme="8" tint="-0.24993999302387238"/>
      </top>
      <bottom style="thin">
        <color theme="8" tint="-0.24993999302387238"/>
      </bottom>
    </border>
    <border>
      <left style="hair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8" tint="-0.24993999302387238"/>
      </left>
      <right>
        <color indexed="63"/>
      </right>
      <top style="thin"/>
      <bottom style="hair">
        <color theme="8" tint="-0.24993999302387238"/>
      </bottom>
    </border>
    <border>
      <left style="hair">
        <color rgb="FFFF0000"/>
      </left>
      <right>
        <color indexed="63"/>
      </right>
      <top style="hair">
        <color rgb="FFFF0000"/>
      </top>
      <bottom style="thin">
        <color rgb="FFFF0000"/>
      </bottom>
    </border>
    <border>
      <left style="hair">
        <color theme="8" tint="-0.24993999302387238"/>
      </left>
      <right>
        <color indexed="63"/>
      </right>
      <top style="thin"/>
      <bottom style="thin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8" tint="-0.24993999302387238"/>
      </left>
      <right>
        <color indexed="63"/>
      </right>
      <top style="thin">
        <color theme="8" tint="-0.24993999302387238"/>
      </top>
      <bottom style="hair">
        <color theme="8" tint="-0.24993999302387238"/>
      </bottom>
    </border>
    <border>
      <left style="hair">
        <color theme="8" tint="-0.24993999302387238"/>
      </left>
      <right>
        <color indexed="63"/>
      </right>
      <top style="hair">
        <color theme="8" tint="-0.24993999302387238"/>
      </top>
      <bottom style="hair">
        <color theme="8" tint="-0.24993999302387238"/>
      </bottom>
    </border>
    <border>
      <left style="hair">
        <color theme="8" tint="-0.24993999302387238"/>
      </left>
      <right>
        <color indexed="63"/>
      </right>
      <top style="hair">
        <color theme="8" tint="-0.24993999302387238"/>
      </top>
      <bottom style="thin"/>
    </border>
    <border>
      <left style="hair">
        <color theme="8" tint="-0.24993999302387238"/>
      </left>
      <right>
        <color indexed="63"/>
      </right>
      <top>
        <color indexed="63"/>
      </top>
      <bottom style="thin">
        <color theme="8" tint="-0.24993999302387238"/>
      </bottom>
    </border>
    <border>
      <left style="hair">
        <color rgb="FFFF0000"/>
      </left>
      <right>
        <color indexed="63"/>
      </right>
      <top style="hair">
        <color rgb="FFFF0000"/>
      </top>
      <bottom style="hair">
        <color rgb="FFFF0000"/>
      </bottom>
    </border>
    <border>
      <left style="hair">
        <color rgb="FFFF0000"/>
      </left>
      <right>
        <color indexed="63"/>
      </right>
      <top style="thin">
        <color rgb="FFFF0000"/>
      </top>
      <bottom style="hair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2" xfId="0" applyFill="1" applyBorder="1" applyAlignment="1">
      <alignment/>
    </xf>
    <xf numFmtId="9" fontId="38" fillId="7" borderId="13" xfId="0" applyNumberFormat="1" applyFont="1" applyFill="1" applyBorder="1" applyAlignment="1">
      <alignment/>
    </xf>
    <xf numFmtId="0" fontId="0" fillId="7" borderId="14" xfId="0" applyFill="1" applyBorder="1" applyAlignment="1">
      <alignment/>
    </xf>
    <xf numFmtId="9" fontId="38" fillId="7" borderId="15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horizontal="right"/>
    </xf>
    <xf numFmtId="0" fontId="0" fillId="7" borderId="17" xfId="0" applyFill="1" applyBorder="1" applyAlignment="1">
      <alignment/>
    </xf>
    <xf numFmtId="9" fontId="38" fillId="7" borderId="18" xfId="0" applyNumberFormat="1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right"/>
    </xf>
    <xf numFmtId="0" fontId="0" fillId="6" borderId="20" xfId="0" applyFill="1" applyBorder="1" applyAlignment="1">
      <alignment/>
    </xf>
    <xf numFmtId="9" fontId="38" fillId="6" borderId="21" xfId="0" applyNumberFormat="1" applyFont="1" applyFill="1" applyBorder="1" applyAlignment="1">
      <alignment/>
    </xf>
    <xf numFmtId="0" fontId="0" fillId="6" borderId="22" xfId="0" applyFill="1" applyBorder="1" applyAlignment="1">
      <alignment/>
    </xf>
    <xf numFmtId="9" fontId="38" fillId="6" borderId="23" xfId="0" applyNumberFormat="1" applyFon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 horizontal="right"/>
    </xf>
    <xf numFmtId="0" fontId="0" fillId="6" borderId="25" xfId="0" applyFill="1" applyBorder="1" applyAlignment="1">
      <alignment/>
    </xf>
    <xf numFmtId="9" fontId="38" fillId="6" borderId="26" xfId="0" applyNumberFormat="1" applyFont="1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right"/>
    </xf>
    <xf numFmtId="0" fontId="33" fillId="0" borderId="30" xfId="0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/>
    </xf>
    <xf numFmtId="0" fontId="0" fillId="7" borderId="40" xfId="0" applyFill="1" applyBorder="1" applyAlignment="1">
      <alignment horizontal="center"/>
    </xf>
    <xf numFmtId="3" fontId="0" fillId="7" borderId="41" xfId="0" applyNumberFormat="1" applyFill="1" applyBorder="1" applyAlignment="1">
      <alignment/>
    </xf>
    <xf numFmtId="3" fontId="0" fillId="7" borderId="41" xfId="0" applyNumberForma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1" xfId="0" applyFill="1" applyBorder="1" applyAlignment="1">
      <alignment/>
    </xf>
    <xf numFmtId="3" fontId="0" fillId="7" borderId="42" xfId="0" applyNumberFormat="1" applyFill="1" applyBorder="1" applyAlignment="1">
      <alignment/>
    </xf>
    <xf numFmtId="3" fontId="0" fillId="7" borderId="42" xfId="0" applyNumberForma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2" xfId="0" applyFill="1" applyBorder="1" applyAlignment="1">
      <alignment/>
    </xf>
    <xf numFmtId="3" fontId="0" fillId="6" borderId="43" xfId="0" applyNumberFormat="1" applyFill="1" applyBorder="1" applyAlignment="1">
      <alignment/>
    </xf>
    <xf numFmtId="0" fontId="0" fillId="6" borderId="43" xfId="0" applyFill="1" applyBorder="1" applyAlignment="1">
      <alignment horizontal="center"/>
    </xf>
    <xf numFmtId="3" fontId="0" fillId="6" borderId="44" xfId="0" applyNumberFormat="1" applyFill="1" applyBorder="1" applyAlignment="1">
      <alignment/>
    </xf>
    <xf numFmtId="0" fontId="0" fillId="6" borderId="44" xfId="0" applyFill="1" applyBorder="1" applyAlignment="1">
      <alignment horizontal="center"/>
    </xf>
    <xf numFmtId="3" fontId="0" fillId="6" borderId="45" xfId="0" applyNumberFormat="1" applyFill="1" applyBorder="1" applyAlignment="1">
      <alignment/>
    </xf>
    <xf numFmtId="0" fontId="0" fillId="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/>
    </xf>
    <xf numFmtId="3" fontId="0" fillId="0" borderId="3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6" borderId="59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6" borderId="61" xfId="0" applyFill="1" applyBorder="1" applyAlignment="1">
      <alignment horizontal="center"/>
    </xf>
    <xf numFmtId="0" fontId="0" fillId="0" borderId="62" xfId="0" applyBorder="1" applyAlignment="1">
      <alignment/>
    </xf>
    <xf numFmtId="0" fontId="0" fillId="7" borderId="63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9" fontId="0" fillId="0" borderId="69" xfId="0" applyNumberFormat="1" applyFill="1" applyBorder="1" applyAlignment="1">
      <alignment/>
    </xf>
    <xf numFmtId="0" fontId="0" fillId="0" borderId="70" xfId="0" applyFill="1" applyBorder="1" applyAlignment="1">
      <alignment/>
    </xf>
    <xf numFmtId="9" fontId="0" fillId="0" borderId="71" xfId="0" applyNumberForma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68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0" fillId="0" borderId="75" xfId="0" applyBorder="1" applyAlignment="1">
      <alignment/>
    </xf>
    <xf numFmtId="9" fontId="0" fillId="0" borderId="76" xfId="0" applyNumberFormat="1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6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18.28125" style="0" customWidth="1"/>
    <col min="3" max="3" width="10.57421875" style="0" customWidth="1"/>
    <col min="4" max="4" width="5.421875" style="0" customWidth="1"/>
    <col min="5" max="5" width="5.28125" style="0" customWidth="1"/>
    <col min="6" max="6" width="4.00390625" style="0" customWidth="1"/>
    <col min="7" max="7" width="4.7109375" style="0" customWidth="1"/>
    <col min="8" max="8" width="5.00390625" style="0" customWidth="1"/>
    <col min="9" max="10" width="3.421875" style="0" customWidth="1"/>
    <col min="11" max="11" width="4.00390625" style="0" customWidth="1"/>
    <col min="12" max="12" width="6.421875" style="2" customWidth="1"/>
    <col min="13" max="13" width="4.28125" style="0" customWidth="1"/>
    <col min="14" max="14" width="17.7109375" style="0" customWidth="1"/>
    <col min="15" max="15" width="4.140625" style="0" customWidth="1"/>
    <col min="16" max="16" width="5.00390625" style="0" customWidth="1"/>
    <col min="17" max="17" width="11.8515625" style="2" customWidth="1"/>
  </cols>
  <sheetData>
    <row r="1" ht="15">
      <c r="A1" s="1" t="s">
        <v>30</v>
      </c>
    </row>
    <row r="2" spans="1:14" ht="15">
      <c r="A2" t="s">
        <v>19</v>
      </c>
      <c r="D2" t="s">
        <v>11</v>
      </c>
      <c r="N2" t="s">
        <v>39</v>
      </c>
    </row>
    <row r="3" spans="1:16" ht="15">
      <c r="A3" s="30" t="s">
        <v>0</v>
      </c>
      <c r="B3" s="42" t="s">
        <v>15</v>
      </c>
      <c r="C3" s="42" t="s">
        <v>7</v>
      </c>
      <c r="D3" s="43" t="s">
        <v>1</v>
      </c>
      <c r="E3" s="43" t="s">
        <v>2</v>
      </c>
      <c r="F3" s="43" t="s">
        <v>14</v>
      </c>
      <c r="G3" s="43" t="s">
        <v>13</v>
      </c>
      <c r="H3" s="43" t="s">
        <v>3</v>
      </c>
      <c r="I3" s="43" t="s">
        <v>5</v>
      </c>
      <c r="J3" s="43" t="s">
        <v>4</v>
      </c>
      <c r="K3" s="43" t="s">
        <v>6</v>
      </c>
      <c r="L3" s="43" t="s">
        <v>12</v>
      </c>
      <c r="M3" s="44"/>
      <c r="N3" s="73"/>
      <c r="O3" s="73"/>
      <c r="P3" s="73"/>
    </row>
    <row r="4" spans="1:17" ht="15.75" thickBot="1">
      <c r="A4" s="31"/>
      <c r="B4" s="45" t="s">
        <v>16</v>
      </c>
      <c r="C4" s="45" t="s">
        <v>8</v>
      </c>
      <c r="D4" s="46"/>
      <c r="E4" s="46"/>
      <c r="F4" s="46"/>
      <c r="G4" s="46"/>
      <c r="H4" s="46"/>
      <c r="I4" s="45"/>
      <c r="J4" s="45"/>
      <c r="K4" s="45"/>
      <c r="L4" s="46"/>
      <c r="M4" s="74"/>
      <c r="N4" s="113" t="s">
        <v>43</v>
      </c>
      <c r="O4" s="73"/>
      <c r="P4" s="72"/>
      <c r="Q4" s="112"/>
    </row>
    <row r="5" spans="1:16" ht="15">
      <c r="A5" s="37" t="s">
        <v>25</v>
      </c>
      <c r="B5" s="47">
        <v>9824</v>
      </c>
      <c r="C5" s="48">
        <v>11700</v>
      </c>
      <c r="D5" s="49">
        <v>3</v>
      </c>
      <c r="E5" s="49">
        <v>5</v>
      </c>
      <c r="F5" s="49"/>
      <c r="G5" s="49"/>
      <c r="H5" s="49">
        <v>1</v>
      </c>
      <c r="I5" s="49"/>
      <c r="J5" s="50"/>
      <c r="K5" s="50"/>
      <c r="L5" s="49">
        <v>5</v>
      </c>
      <c r="M5" s="86"/>
      <c r="N5" s="89" t="s">
        <v>37</v>
      </c>
      <c r="O5" s="90">
        <f>M9+M19</f>
        <v>169</v>
      </c>
      <c r="P5" s="91"/>
    </row>
    <row r="6" spans="1:16" ht="15">
      <c r="A6" s="37" t="s">
        <v>26</v>
      </c>
      <c r="B6" s="47">
        <v>13824</v>
      </c>
      <c r="C6" s="48">
        <v>11800</v>
      </c>
      <c r="D6" s="49">
        <v>3</v>
      </c>
      <c r="E6" s="49">
        <v>5</v>
      </c>
      <c r="F6" s="49"/>
      <c r="G6" s="49"/>
      <c r="H6" s="49">
        <v>3</v>
      </c>
      <c r="I6" s="49"/>
      <c r="J6" s="49"/>
      <c r="K6" s="50">
        <v>3</v>
      </c>
      <c r="L6" s="49">
        <v>1</v>
      </c>
      <c r="M6" s="86"/>
      <c r="N6" s="92" t="s">
        <v>34</v>
      </c>
      <c r="O6" s="72">
        <f>D9+I9+J9+K9+D19+I19+J19+K19</f>
        <v>57</v>
      </c>
      <c r="P6" s="93">
        <f>O6/$O$5</f>
        <v>0.33727810650887574</v>
      </c>
    </row>
    <row r="7" spans="1:16" ht="15">
      <c r="A7" s="37" t="s">
        <v>31</v>
      </c>
      <c r="B7" s="47">
        <v>90125</v>
      </c>
      <c r="C7" s="48">
        <v>12300</v>
      </c>
      <c r="D7" s="49">
        <v>6</v>
      </c>
      <c r="E7" s="49">
        <v>6</v>
      </c>
      <c r="F7" s="49"/>
      <c r="G7" s="49"/>
      <c r="H7" s="49">
        <v>2</v>
      </c>
      <c r="I7" s="50">
        <v>11</v>
      </c>
      <c r="J7" s="49">
        <v>1</v>
      </c>
      <c r="K7" s="49"/>
      <c r="L7" s="49">
        <v>11</v>
      </c>
      <c r="M7" s="86"/>
      <c r="N7" s="92" t="s">
        <v>2</v>
      </c>
      <c r="O7" s="72">
        <f>E9+E19</f>
        <v>43</v>
      </c>
      <c r="P7" s="93">
        <f>O7/$O$5</f>
        <v>0.25443786982248523</v>
      </c>
    </row>
    <row r="8" spans="1:16" ht="15">
      <c r="A8" s="38" t="s">
        <v>27</v>
      </c>
      <c r="B8" s="51">
        <v>92128</v>
      </c>
      <c r="C8" s="52">
        <v>12300</v>
      </c>
      <c r="D8" s="53">
        <v>8</v>
      </c>
      <c r="E8" s="53">
        <v>7</v>
      </c>
      <c r="F8" s="53"/>
      <c r="G8" s="53"/>
      <c r="H8" s="53">
        <v>7</v>
      </c>
      <c r="I8" s="53"/>
      <c r="J8" s="53">
        <v>6</v>
      </c>
      <c r="K8" s="54"/>
      <c r="L8" s="53">
        <v>9</v>
      </c>
      <c r="M8" s="87"/>
      <c r="N8" s="92" t="s">
        <v>35</v>
      </c>
      <c r="O8" s="72">
        <f>L9+L19</f>
        <v>45</v>
      </c>
      <c r="P8" s="93">
        <f>O8/$O$5</f>
        <v>0.26627218934911245</v>
      </c>
    </row>
    <row r="9" spans="1:16" ht="15.75" thickBot="1">
      <c r="A9" s="33" t="s">
        <v>20</v>
      </c>
      <c r="B9" s="71"/>
      <c r="C9" s="4"/>
      <c r="D9" s="62">
        <f>SUM(D5:D8)</f>
        <v>20</v>
      </c>
      <c r="E9" s="62">
        <f aca="true" t="shared" si="0" ref="E9:K9">SUM(E5:E8)</f>
        <v>23</v>
      </c>
      <c r="F9" s="61">
        <f t="shared" si="0"/>
        <v>0</v>
      </c>
      <c r="G9" s="61">
        <f t="shared" si="0"/>
        <v>0</v>
      </c>
      <c r="H9" s="61">
        <f t="shared" si="0"/>
        <v>13</v>
      </c>
      <c r="I9" s="61">
        <f t="shared" si="0"/>
        <v>11</v>
      </c>
      <c r="J9" s="61">
        <f t="shared" si="0"/>
        <v>7</v>
      </c>
      <c r="K9" s="61">
        <f t="shared" si="0"/>
        <v>3</v>
      </c>
      <c r="L9" s="61">
        <f>SUM(L5:L8)</f>
        <v>26</v>
      </c>
      <c r="M9" s="88">
        <f>SUM(D9:L9)</f>
        <v>103</v>
      </c>
      <c r="N9" s="94" t="s">
        <v>3</v>
      </c>
      <c r="O9" s="78">
        <f>H9+H19</f>
        <v>24</v>
      </c>
      <c r="P9" s="95">
        <f>O9/$O$5</f>
        <v>0.14201183431952663</v>
      </c>
    </row>
    <row r="10" spans="1:16" ht="15.75" thickTop="1">
      <c r="A10" s="32" t="s">
        <v>21</v>
      </c>
      <c r="B10" s="10"/>
      <c r="C10" s="11" t="s">
        <v>17</v>
      </c>
      <c r="D10" s="12">
        <f>D9+I9+J9+K9</f>
        <v>41</v>
      </c>
      <c r="E10" s="13">
        <f>D10/$M$9</f>
        <v>0.39805825242718446</v>
      </c>
      <c r="F10" s="63"/>
      <c r="G10" s="64"/>
      <c r="H10" s="64"/>
      <c r="I10" s="64"/>
      <c r="J10" s="64"/>
      <c r="K10" s="64"/>
      <c r="L10" s="64"/>
      <c r="M10" s="76"/>
      <c r="N10" s="106"/>
      <c r="O10" s="107"/>
      <c r="P10" s="108"/>
    </row>
    <row r="11" spans="2:16" ht="15">
      <c r="B11" s="14"/>
      <c r="C11" s="7" t="s">
        <v>9</v>
      </c>
      <c r="D11" s="6">
        <f>E9</f>
        <v>23</v>
      </c>
      <c r="E11" s="15">
        <f>D11/$M$9</f>
        <v>0.22330097087378642</v>
      </c>
      <c r="F11" s="5"/>
      <c r="L11"/>
      <c r="N11" s="96" t="s">
        <v>41</v>
      </c>
      <c r="O11" s="81"/>
      <c r="P11" s="97"/>
    </row>
    <row r="12" spans="2:16" ht="15">
      <c r="B12" s="14"/>
      <c r="C12" s="7" t="s">
        <v>3</v>
      </c>
      <c r="D12" s="6">
        <f>H9</f>
        <v>13</v>
      </c>
      <c r="E12" s="15">
        <f>D12/$M$9</f>
        <v>0.1262135922330097</v>
      </c>
      <c r="F12" s="5" t="s">
        <v>33</v>
      </c>
      <c r="L12"/>
      <c r="N12" s="98" t="s">
        <v>42</v>
      </c>
      <c r="O12" s="83">
        <f>SUM(O13:O16)</f>
        <v>458</v>
      </c>
      <c r="P12" s="99"/>
    </row>
    <row r="13" spans="2:16" ht="15.75" thickBot="1">
      <c r="B13" s="16"/>
      <c r="C13" s="17" t="s">
        <v>10</v>
      </c>
      <c r="D13" s="18">
        <f>L9</f>
        <v>26</v>
      </c>
      <c r="E13" s="19">
        <f>D13/$M$9</f>
        <v>0.2524271844660194</v>
      </c>
      <c r="L13"/>
      <c r="N13" s="100" t="s">
        <v>34</v>
      </c>
      <c r="O13" s="73">
        <v>129</v>
      </c>
      <c r="P13" s="93">
        <f>O13/$O$12</f>
        <v>0.2816593886462882</v>
      </c>
    </row>
    <row r="14" spans="1:16" ht="15.75" thickTop="1">
      <c r="A14" s="34" t="s">
        <v>18</v>
      </c>
      <c r="B14" s="4"/>
      <c r="C14" s="4"/>
      <c r="D14" s="4"/>
      <c r="E14" s="4"/>
      <c r="F14" s="3"/>
      <c r="G14" s="3"/>
      <c r="H14" s="3"/>
      <c r="I14" s="65"/>
      <c r="J14" s="66"/>
      <c r="K14" s="66"/>
      <c r="L14" s="66"/>
      <c r="M14" s="77"/>
      <c r="N14" s="100" t="s">
        <v>2</v>
      </c>
      <c r="O14" s="73">
        <v>112</v>
      </c>
      <c r="P14" s="93">
        <f>O14/$O$12</f>
        <v>0.2445414847161572</v>
      </c>
    </row>
    <row r="15" spans="1:16" ht="15">
      <c r="A15" s="39" t="s">
        <v>22</v>
      </c>
      <c r="B15" s="55">
        <v>12861</v>
      </c>
      <c r="C15" s="55">
        <v>13900</v>
      </c>
      <c r="D15" s="56">
        <v>3</v>
      </c>
      <c r="E15" s="56">
        <v>4</v>
      </c>
      <c r="F15" s="56"/>
      <c r="G15" s="56"/>
      <c r="H15" s="56">
        <v>1</v>
      </c>
      <c r="I15" s="56"/>
      <c r="J15" s="56"/>
      <c r="K15" s="56">
        <v>2</v>
      </c>
      <c r="L15" s="56">
        <v>5</v>
      </c>
      <c r="M15" s="79"/>
      <c r="N15" s="100" t="s">
        <v>35</v>
      </c>
      <c r="O15" s="73">
        <v>175</v>
      </c>
      <c r="P15" s="93">
        <f>O15/$O$12</f>
        <v>0.38209606986899564</v>
      </c>
    </row>
    <row r="16" spans="1:16" ht="15">
      <c r="A16" s="40" t="s">
        <v>23</v>
      </c>
      <c r="B16" s="57">
        <v>15884</v>
      </c>
      <c r="C16" s="57">
        <v>13800</v>
      </c>
      <c r="D16" s="58">
        <v>4</v>
      </c>
      <c r="E16" s="58">
        <v>5</v>
      </c>
      <c r="F16" s="58"/>
      <c r="G16" s="58"/>
      <c r="H16" s="58">
        <v>3</v>
      </c>
      <c r="I16" s="58"/>
      <c r="J16" s="58">
        <v>1</v>
      </c>
      <c r="K16" s="58"/>
      <c r="L16" s="58">
        <v>4</v>
      </c>
      <c r="M16" s="80"/>
      <c r="N16" s="101" t="s">
        <v>3</v>
      </c>
      <c r="O16" s="82">
        <v>42</v>
      </c>
      <c r="P16" s="95">
        <f>O16/$O$12</f>
        <v>0.09170305676855896</v>
      </c>
    </row>
    <row r="17" spans="1:16" ht="15">
      <c r="A17" s="40" t="s">
        <v>24</v>
      </c>
      <c r="B17" s="57">
        <v>19726</v>
      </c>
      <c r="C17" s="57">
        <v>13700</v>
      </c>
      <c r="D17" s="58">
        <v>1</v>
      </c>
      <c r="E17" s="58">
        <v>6</v>
      </c>
      <c r="F17" s="58"/>
      <c r="G17" s="58"/>
      <c r="H17" s="58">
        <v>5</v>
      </c>
      <c r="I17" s="58"/>
      <c r="J17" s="58">
        <v>1</v>
      </c>
      <c r="K17" s="58"/>
      <c r="L17" s="58">
        <v>4</v>
      </c>
      <c r="M17" s="80"/>
      <c r="N17" s="109"/>
      <c r="O17" s="110"/>
      <c r="P17" s="111"/>
    </row>
    <row r="18" spans="1:16" ht="15">
      <c r="A18" s="41" t="s">
        <v>28</v>
      </c>
      <c r="B18" s="59">
        <v>16756</v>
      </c>
      <c r="C18" s="59">
        <v>13400</v>
      </c>
      <c r="D18" s="60">
        <v>2</v>
      </c>
      <c r="E18" s="60">
        <v>5</v>
      </c>
      <c r="F18" s="60"/>
      <c r="G18" s="60"/>
      <c r="H18" s="60">
        <v>2</v>
      </c>
      <c r="I18" s="60"/>
      <c r="J18" s="60">
        <v>1</v>
      </c>
      <c r="K18" s="60">
        <v>1</v>
      </c>
      <c r="L18" s="60">
        <v>6</v>
      </c>
      <c r="M18" s="84"/>
      <c r="N18" s="102" t="s">
        <v>38</v>
      </c>
      <c r="O18" s="81"/>
      <c r="P18" s="97"/>
    </row>
    <row r="19" spans="1:16" ht="15.75" thickBot="1">
      <c r="A19" s="35" t="s">
        <v>20</v>
      </c>
      <c r="B19" s="68"/>
      <c r="C19" s="3"/>
      <c r="D19" s="68">
        <f>SUM(D15:D18)</f>
        <v>10</v>
      </c>
      <c r="E19" s="68">
        <f aca="true" t="shared" si="1" ref="E19:K19">SUM(E15:E18)</f>
        <v>20</v>
      </c>
      <c r="F19" s="67">
        <f t="shared" si="1"/>
        <v>0</v>
      </c>
      <c r="G19" s="67">
        <f t="shared" si="1"/>
        <v>0</v>
      </c>
      <c r="H19" s="67">
        <f t="shared" si="1"/>
        <v>11</v>
      </c>
      <c r="I19" s="67">
        <f t="shared" si="1"/>
        <v>0</v>
      </c>
      <c r="J19" s="67">
        <f t="shared" si="1"/>
        <v>3</v>
      </c>
      <c r="K19" s="67">
        <f t="shared" si="1"/>
        <v>3</v>
      </c>
      <c r="L19" s="75">
        <f>SUM(L15:L18)</f>
        <v>19</v>
      </c>
      <c r="M19" s="75">
        <f>SUM(D19:L19)</f>
        <v>66</v>
      </c>
      <c r="N19" s="101" t="s">
        <v>40</v>
      </c>
      <c r="O19" s="83">
        <f>O5+O12</f>
        <v>627</v>
      </c>
      <c r="P19" s="99"/>
    </row>
    <row r="20" spans="1:16" ht="15.75" thickTop="1">
      <c r="A20" s="36" t="s">
        <v>21</v>
      </c>
      <c r="B20" s="20"/>
      <c r="C20" s="21" t="s">
        <v>29</v>
      </c>
      <c r="D20" s="22">
        <f>D19+J19+K19</f>
        <v>16</v>
      </c>
      <c r="E20" s="23">
        <f>D20/$M$19</f>
        <v>0.24242424242424243</v>
      </c>
      <c r="F20" s="69"/>
      <c r="G20" s="70"/>
      <c r="H20" s="70"/>
      <c r="I20" s="70"/>
      <c r="J20" s="70"/>
      <c r="K20" s="70"/>
      <c r="L20" s="70"/>
      <c r="M20" s="85"/>
      <c r="N20" s="100" t="s">
        <v>36</v>
      </c>
      <c r="O20" s="4">
        <f>O6+O13</f>
        <v>186</v>
      </c>
      <c r="P20" s="93">
        <f>O20/$O$19</f>
        <v>0.2966507177033493</v>
      </c>
    </row>
    <row r="21" spans="2:16" ht="15">
      <c r="B21" s="24"/>
      <c r="C21" s="8" t="s">
        <v>2</v>
      </c>
      <c r="D21" s="9">
        <f>E19</f>
        <v>20</v>
      </c>
      <c r="E21" s="25">
        <f>D21/$M$19</f>
        <v>0.30303030303030304</v>
      </c>
      <c r="N21" s="100" t="s">
        <v>2</v>
      </c>
      <c r="O21" s="4">
        <f>O7+O14</f>
        <v>155</v>
      </c>
      <c r="P21" s="93">
        <f>O21/$O$19</f>
        <v>0.24720893141945774</v>
      </c>
    </row>
    <row r="22" spans="2:16" ht="15">
      <c r="B22" s="24"/>
      <c r="C22" s="8" t="s">
        <v>3</v>
      </c>
      <c r="D22" s="9">
        <f>H19</f>
        <v>11</v>
      </c>
      <c r="E22" s="25">
        <f>D22/$M$19</f>
        <v>0.16666666666666666</v>
      </c>
      <c r="F22" t="s">
        <v>32</v>
      </c>
      <c r="N22" s="100" t="s">
        <v>35</v>
      </c>
      <c r="O22" s="4">
        <f>O8+O15</f>
        <v>220</v>
      </c>
      <c r="P22" s="93">
        <f>O22/$O$19</f>
        <v>0.3508771929824561</v>
      </c>
    </row>
    <row r="23" spans="2:16" ht="15.75" thickBot="1">
      <c r="B23" s="26"/>
      <c r="C23" s="27" t="s">
        <v>10</v>
      </c>
      <c r="D23" s="28">
        <f>L19</f>
        <v>19</v>
      </c>
      <c r="E23" s="29">
        <f>D23/$M$19</f>
        <v>0.2878787878787879</v>
      </c>
      <c r="N23" s="103" t="s">
        <v>3</v>
      </c>
      <c r="O23" s="104">
        <f>O9+O16</f>
        <v>66</v>
      </c>
      <c r="P23" s="105">
        <f>O23/$O$19</f>
        <v>0.10526315789473684</v>
      </c>
    </row>
    <row r="24" ht="15.75" thickTop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2009-11-14T16:31:02Z</dcterms:created>
  <dcterms:modified xsi:type="dcterms:W3CDTF">2009-11-17T21:11:20Z</dcterms:modified>
  <cp:category/>
  <cp:version/>
  <cp:contentType/>
  <cp:contentStatus/>
</cp:coreProperties>
</file>